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29100" yWindow="-90" windowWidth="12120" windowHeight="9060"/>
  </bookViews>
  <sheets>
    <sheet name="20%." sheetId="25" r:id="rId1"/>
  </sheets>
  <calcPr calcId="145621"/>
</workbook>
</file>

<file path=xl/calcChain.xml><?xml version="1.0" encoding="utf-8"?>
<calcChain xmlns="http://schemas.openxmlformats.org/spreadsheetml/2006/main">
  <c r="A3" i="25" l="1"/>
  <c r="B3" i="25" s="1"/>
  <c r="C4" i="25"/>
  <c r="M4" i="25" s="1"/>
  <c r="M23" i="25" s="1"/>
  <c r="G4" i="25"/>
  <c r="G5" i="25"/>
  <c r="G24" i="25" s="1"/>
  <c r="I5" i="25"/>
  <c r="I24" i="25" s="1"/>
  <c r="L5" i="25"/>
  <c r="L24" i="25" s="1"/>
  <c r="G6" i="25"/>
  <c r="G25" i="25" s="1"/>
  <c r="M6" i="25"/>
  <c r="M25" i="25" s="1"/>
  <c r="A8" i="25"/>
  <c r="M8" i="25"/>
  <c r="A9" i="25"/>
  <c r="A11" i="25"/>
  <c r="A12" i="25" s="1"/>
  <c r="B12" i="25"/>
  <c r="G15" i="25"/>
  <c r="O15" i="25"/>
  <c r="N18" i="25"/>
  <c r="A18" i="25" s="1"/>
  <c r="C18" i="25" s="1"/>
  <c r="G23" i="25"/>
  <c r="M27" i="25"/>
  <c r="G34" i="25"/>
  <c r="O34" i="25"/>
  <c r="N37" i="25"/>
  <c r="A13" i="25" l="1"/>
  <c r="C13" i="25" s="1"/>
  <c r="C15" i="25" s="1"/>
  <c r="B13" i="25"/>
</calcChain>
</file>

<file path=xl/sharedStrings.xml><?xml version="1.0" encoding="utf-8"?>
<sst xmlns="http://schemas.openxmlformats.org/spreadsheetml/2006/main" count="45" uniqueCount="32">
  <si>
    <t xml:space="preserve">    КВИТАНЦИЯ</t>
  </si>
  <si>
    <t>Вид услуги</t>
  </si>
  <si>
    <t>Итого к оплате</t>
  </si>
  <si>
    <t>Всего к оплате</t>
  </si>
  <si>
    <t>Оплачено</t>
  </si>
  <si>
    <t xml:space="preserve">    ИЗВЕЩЕНИЕ</t>
  </si>
  <si>
    <t>Учреждение</t>
  </si>
  <si>
    <t xml:space="preserve">Счет от: </t>
  </si>
  <si>
    <t xml:space="preserve">Задолжен-ность на </t>
  </si>
  <si>
    <t>Министерство общего и профессионального образования Свердловской области</t>
  </si>
  <si>
    <t xml:space="preserve">  МАОУ "Средняя  общеобразовательная  школа № 3"  </t>
  </si>
  <si>
    <t xml:space="preserve">  МАОУ "СОШ № 3"  </t>
  </si>
  <si>
    <t>668601001</t>
  </si>
  <si>
    <t>40703810402970000061</t>
  </si>
  <si>
    <t>044525659</t>
  </si>
  <si>
    <t>ПАО "МОСКОВСКИЙ КРЕДИТНЫЙ БАНК"</t>
  </si>
  <si>
    <t>30101810745250000659</t>
  </si>
  <si>
    <t>92000000000000000130;29758578</t>
  </si>
  <si>
    <t>Попова</t>
  </si>
  <si>
    <t>А.</t>
  </si>
  <si>
    <t>92000000000000000130</t>
  </si>
  <si>
    <t>Попова А.А.</t>
  </si>
  <si>
    <t xml:space="preserve">Попова Виолетта </t>
  </si>
  <si>
    <t>10Б</t>
  </si>
  <si>
    <t>ST00012|Name=МАОУ "Средняя  общеобразовательная  школа № 3"|PersonalAcc=40703810402970000061|BankName=ПАО "МОСКОВСКИЙ КРЕДИТНЫЙ БАНК"|BIC=044525659|CorrespAcc=30101810745250000659|PayeeINN=6606011516|KPP=668601001|LastName=Попова|FirstName=А.|MiddleName=А.|PersonalAccount=|PersAcc=0031128639|Category=|Sum=48600</t>
  </si>
  <si>
    <t>Лагерь "Дружба"</t>
  </si>
  <si>
    <t>За кого: _____________________________</t>
  </si>
  <si>
    <t>Начислено</t>
  </si>
  <si>
    <t>За кого (Фаимилия, имя): _____________________________</t>
  </si>
  <si>
    <t>Оплатить до: 21.10.2024</t>
  </si>
  <si>
    <t>Лагерь (20%)</t>
  </si>
  <si>
    <t>Лагерь(20%)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</si>
</sst>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23" x14ac:knownFonts="1">
    <font>
      <sz val="10"/>
      <name val="Arial Cyr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10"/>
      <name val="Arial Cyr"/>
      <charset val="204"/>
    </font>
    <font>
      <b/>
      <sz val="9"/>
      <name val="Arial Cyr"/>
      <family val="2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26"/>
      <name val="BC Code 128"/>
    </font>
    <font>
      <sz val="32"/>
      <name val="BC Code 128"/>
    </font>
    <font>
      <sz val="8"/>
      <name val="Times New Roman"/>
      <family val="1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b/>
      <u/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 style="dashDot">
        <color indexed="64"/>
      </top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8" fillId="0" borderId="0"/>
  </cellStyleXfs>
  <cellXfs count="10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9" fontId="0" fillId="0" borderId="3" xfId="0" applyNumberFormat="1" applyBorder="1"/>
    <xf numFmtId="0" fontId="2" fillId="0" borderId="0" xfId="0" applyFont="1"/>
    <xf numFmtId="0" fontId="2" fillId="0" borderId="3" xfId="0" applyFont="1" applyBorder="1"/>
    <xf numFmtId="0" fontId="3" fillId="0" borderId="0" xfId="0" applyFont="1"/>
    <xf numFmtId="0" fontId="2" fillId="0" borderId="0" xfId="0" applyFont="1" applyAlignment="1"/>
    <xf numFmtId="0" fontId="1" fillId="0" borderId="0" xfId="0" applyFont="1" applyBorder="1"/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shrinkToFit="1"/>
    </xf>
    <xf numFmtId="0" fontId="4" fillId="0" borderId="6" xfId="0" applyFont="1" applyBorder="1" applyAlignment="1">
      <alignment shrinkToFit="1"/>
    </xf>
    <xf numFmtId="49" fontId="3" fillId="0" borderId="0" xfId="0" applyNumberFormat="1" applyFont="1"/>
    <xf numFmtId="0" fontId="1" fillId="0" borderId="7" xfId="0" applyFont="1" applyBorder="1"/>
    <xf numFmtId="0" fontId="7" fillId="0" borderId="8" xfId="0" applyFont="1" applyBorder="1" applyAlignment="1">
      <alignment horizontal="center" wrapText="1"/>
    </xf>
    <xf numFmtId="14" fontId="7" fillId="0" borderId="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/>
    <xf numFmtId="0" fontId="10" fillId="0" borderId="0" xfId="0" applyFont="1" applyBorder="1" applyAlignment="1">
      <alignment horizontal="right"/>
    </xf>
    <xf numFmtId="0" fontId="9" fillId="0" borderId="0" xfId="0" applyFont="1" applyBorder="1" applyAlignment="1"/>
    <xf numFmtId="0" fontId="10" fillId="0" borderId="0" xfId="0" applyFont="1" applyAlignment="1"/>
    <xf numFmtId="0" fontId="10" fillId="0" borderId="0" xfId="0" applyFont="1" applyBorder="1" applyAlignment="1"/>
    <xf numFmtId="0" fontId="11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/>
    <xf numFmtId="49" fontId="6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shrinkToFit="1"/>
    </xf>
    <xf numFmtId="2" fontId="2" fillId="0" borderId="0" xfId="0" applyNumberFormat="1" applyFont="1" applyBorder="1" applyAlignment="1">
      <alignment shrinkToFit="1"/>
    </xf>
    <xf numFmtId="0" fontId="12" fillId="0" borderId="0" xfId="0" applyFont="1" applyBorder="1"/>
    <xf numFmtId="2" fontId="5" fillId="0" borderId="0" xfId="0" applyNumberFormat="1" applyFont="1" applyBorder="1" applyAlignment="1"/>
    <xf numFmtId="2" fontId="5" fillId="0" borderId="0" xfId="0" applyNumberFormat="1" applyFont="1" applyBorder="1" applyAlignment="1">
      <alignment shrinkToFit="1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Border="1"/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shrinkToFit="1"/>
    </xf>
    <xf numFmtId="0" fontId="2" fillId="0" borderId="0" xfId="0" applyFont="1" applyBorder="1" applyAlignment="1">
      <alignment horizontal="right"/>
    </xf>
    <xf numFmtId="0" fontId="13" fillId="0" borderId="0" xfId="0" applyFont="1" applyAlignment="1"/>
    <xf numFmtId="0" fontId="13" fillId="0" borderId="0" xfId="0" applyFont="1" applyBorder="1" applyAlignment="1"/>
    <xf numFmtId="0" fontId="14" fillId="0" borderId="0" xfId="0" applyFont="1" applyBorder="1" applyAlignment="1"/>
    <xf numFmtId="0" fontId="15" fillId="0" borderId="0" xfId="0" applyFont="1" applyBorder="1" applyAlignment="1"/>
    <xf numFmtId="0" fontId="16" fillId="0" borderId="0" xfId="0" applyFont="1" applyBorder="1" applyAlignment="1"/>
    <xf numFmtId="49" fontId="0" fillId="0" borderId="0" xfId="0" applyNumberFormat="1" applyBorder="1"/>
    <xf numFmtId="14" fontId="2" fillId="0" borderId="0" xfId="0" applyNumberFormat="1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/>
    <xf numFmtId="0" fontId="10" fillId="0" borderId="0" xfId="0" applyFont="1"/>
    <xf numFmtId="0" fontId="13" fillId="0" borderId="0" xfId="0" applyFont="1"/>
    <xf numFmtId="0" fontId="10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2" fontId="3" fillId="0" borderId="10" xfId="0" applyNumberFormat="1" applyFont="1" applyBorder="1" applyAlignment="1">
      <alignment vertical="top" shrinkToFit="1"/>
    </xf>
    <xf numFmtId="0" fontId="2" fillId="0" borderId="11" xfId="0" applyFont="1" applyBorder="1" applyAlignment="1">
      <alignment shrinkToFit="1"/>
    </xf>
    <xf numFmtId="0" fontId="1" fillId="0" borderId="12" xfId="0" applyFont="1" applyBorder="1"/>
    <xf numFmtId="0" fontId="7" fillId="0" borderId="10" xfId="0" applyFont="1" applyBorder="1" applyAlignment="1">
      <alignment vertical="top" shrinkToFit="1"/>
    </xf>
    <xf numFmtId="0" fontId="2" fillId="0" borderId="0" xfId="0" applyFont="1" applyAlignment="1">
      <alignment shrinkToFit="1"/>
    </xf>
    <xf numFmtId="0" fontId="3" fillId="0" borderId="10" xfId="0" applyFont="1" applyBorder="1" applyAlignment="1">
      <alignment vertical="top" shrinkToFit="1"/>
    </xf>
    <xf numFmtId="0" fontId="3" fillId="2" borderId="0" xfId="0" applyFont="1" applyFill="1"/>
    <xf numFmtId="49" fontId="3" fillId="2" borderId="0" xfId="0" applyNumberFormat="1" applyFont="1" applyFill="1"/>
    <xf numFmtId="0" fontId="1" fillId="2" borderId="0" xfId="0" applyFont="1" applyFill="1"/>
    <xf numFmtId="14" fontId="3" fillId="2" borderId="0" xfId="0" applyNumberFormat="1" applyFont="1" applyFill="1"/>
    <xf numFmtId="0" fontId="2" fillId="2" borderId="0" xfId="0" applyNumberFormat="1" applyFont="1" applyFill="1"/>
    <xf numFmtId="0" fontId="2" fillId="2" borderId="0" xfId="0" applyFont="1" applyFill="1"/>
    <xf numFmtId="49" fontId="2" fillId="2" borderId="0" xfId="0" applyNumberFormat="1" applyFont="1" applyFill="1"/>
    <xf numFmtId="14" fontId="2" fillId="2" borderId="0" xfId="0" applyNumberFormat="1" applyFont="1" applyFill="1"/>
    <xf numFmtId="0" fontId="17" fillId="2" borderId="0" xfId="0" applyFont="1" applyFill="1"/>
    <xf numFmtId="0" fontId="1" fillId="2" borderId="0" xfId="0" applyFont="1" applyFill="1" applyAlignment="1"/>
    <xf numFmtId="49" fontId="1" fillId="0" borderId="0" xfId="0" applyNumberFormat="1" applyFont="1" applyBorder="1" applyAlignment="1"/>
    <xf numFmtId="0" fontId="19" fillId="0" borderId="0" xfId="0" applyFont="1"/>
    <xf numFmtId="0" fontId="20" fillId="0" borderId="0" xfId="0" applyFont="1"/>
    <xf numFmtId="0" fontId="10" fillId="0" borderId="1" xfId="0" applyFont="1" applyFill="1" applyBorder="1"/>
    <xf numFmtId="0" fontId="22" fillId="3" borderId="0" xfId="0" applyFont="1" applyFill="1" applyAlignment="1">
      <alignment vertical="center"/>
    </xf>
    <xf numFmtId="0" fontId="4" fillId="0" borderId="3" xfId="0" applyFont="1" applyBorder="1" applyAlignment="1">
      <alignment shrinkToFit="1"/>
    </xf>
    <xf numFmtId="0" fontId="10" fillId="4" borderId="0" xfId="0" applyNumberFormat="1" applyFont="1" applyFill="1"/>
    <xf numFmtId="0" fontId="2" fillId="4" borderId="0" xfId="0" applyFont="1" applyFill="1"/>
    <xf numFmtId="0" fontId="21" fillId="4" borderId="0" xfId="0" applyFont="1" applyFill="1"/>
    <xf numFmtId="0" fontId="2" fillId="4" borderId="0" xfId="0" applyFont="1" applyFill="1" applyAlignment="1"/>
    <xf numFmtId="0" fontId="22" fillId="4" borderId="0" xfId="0" applyFont="1" applyFill="1" applyAlignment="1">
      <alignment vertical="center"/>
    </xf>
    <xf numFmtId="0" fontId="3" fillId="0" borderId="8" xfId="0" applyFont="1" applyBorder="1" applyAlignment="1">
      <alignment vertical="top" shrinkToFit="1"/>
    </xf>
    <xf numFmtId="0" fontId="3" fillId="0" borderId="9" xfId="0" applyFont="1" applyBorder="1" applyAlignment="1">
      <alignment vertical="top" shrinkToFit="1"/>
    </xf>
    <xf numFmtId="2" fontId="5" fillId="0" borderId="5" xfId="0" applyNumberFormat="1" applyFont="1" applyBorder="1" applyAlignment="1">
      <alignment vertical="center"/>
    </xf>
    <xf numFmtId="2" fontId="5" fillId="0" borderId="6" xfId="0" applyNumberFormat="1" applyFont="1" applyBorder="1" applyAlignment="1">
      <alignment vertical="center"/>
    </xf>
    <xf numFmtId="0" fontId="10" fillId="0" borderId="11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12" fillId="0" borderId="11" xfId="0" applyFont="1" applyBorder="1" applyAlignment="1"/>
    <xf numFmtId="0" fontId="12" fillId="0" borderId="0" xfId="0" applyFont="1" applyBorder="1" applyAlignment="1"/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vertical="center" shrinkToFit="1"/>
    </xf>
    <xf numFmtId="0" fontId="18" fillId="0" borderId="14" xfId="0" applyFont="1" applyBorder="1" applyAlignment="1">
      <alignment vertical="center" shrinkToFit="1"/>
    </xf>
    <xf numFmtId="0" fontId="18" fillId="0" borderId="14" xfId="0" applyNumberFormat="1" applyFont="1" applyBorder="1" applyAlignment="1">
      <alignment horizontal="left"/>
    </xf>
  </cellXfs>
  <cellStyles count="3">
    <cellStyle name="Денежный 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B44"/>
  <sheetViews>
    <sheetView showGridLines="0" tabSelected="1" topLeftCell="F4" workbookViewId="0">
      <selection activeCell="H17" sqref="H17"/>
    </sheetView>
  </sheetViews>
  <sheetFormatPr defaultColWidth="9.140625" defaultRowHeight="12" x14ac:dyDescent="0.2"/>
  <cols>
    <col min="1" max="1" width="16" style="65" hidden="1" customWidth="1"/>
    <col min="2" max="3" width="9.140625" style="65" hidden="1" customWidth="1"/>
    <col min="4" max="4" width="11.28515625" style="65" hidden="1" customWidth="1"/>
    <col min="5" max="5" width="9.140625" style="65" hidden="1" customWidth="1"/>
    <col min="6" max="6" width="24.28515625" style="1" customWidth="1"/>
    <col min="7" max="7" width="7.28515625" style="1" customWidth="1"/>
    <col min="8" max="8" width="14" style="1" customWidth="1"/>
    <col min="9" max="9" width="6.85546875" style="1" customWidth="1"/>
    <col min="10" max="10" width="7.5703125" style="1" customWidth="1"/>
    <col min="11" max="11" width="8.85546875" style="1" customWidth="1"/>
    <col min="12" max="12" width="7.5703125" style="1" customWidth="1"/>
    <col min="13" max="13" width="8.28515625" style="1" customWidth="1"/>
    <col min="14" max="14" width="7" style="1" customWidth="1"/>
    <col min="15" max="15" width="9.28515625" style="1" customWidth="1"/>
    <col min="16" max="26" width="9.140625" style="1" hidden="1" customWidth="1"/>
    <col min="27" max="16384" width="9.140625" style="1"/>
  </cols>
  <sheetData>
    <row r="1" spans="1:28" ht="18.75" hidden="1" customHeight="1" x14ac:dyDescent="0.2">
      <c r="A1" s="63" t="s">
        <v>9</v>
      </c>
      <c r="B1" s="63" t="s">
        <v>10</v>
      </c>
      <c r="C1" s="64"/>
      <c r="D1" s="63" t="s">
        <v>11</v>
      </c>
      <c r="E1" s="63">
        <v>1</v>
      </c>
      <c r="F1" s="11">
        <v>6606011516</v>
      </c>
      <c r="G1" s="15" t="s">
        <v>12</v>
      </c>
      <c r="H1" s="11">
        <v>3</v>
      </c>
      <c r="I1" s="11"/>
      <c r="J1" s="11"/>
      <c r="K1" s="11"/>
      <c r="L1" s="11"/>
      <c r="M1" s="11"/>
      <c r="N1" s="11"/>
      <c r="O1" s="11"/>
      <c r="P1" s="11"/>
    </row>
    <row r="2" spans="1:28" ht="18.75" hidden="1" customHeight="1" x14ac:dyDescent="0.2">
      <c r="A2" s="64" t="s">
        <v>13</v>
      </c>
      <c r="B2" s="64" t="s">
        <v>14</v>
      </c>
      <c r="D2" s="64"/>
      <c r="E2" s="63" t="s">
        <v>15</v>
      </c>
      <c r="F2" s="15" t="s">
        <v>16</v>
      </c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28" ht="18.75" hidden="1" customHeight="1" x14ac:dyDescent="0.2">
      <c r="A3" s="65">
        <f>IF(H3&lt;&gt;1,E3,D3)</f>
        <v>44927</v>
      </c>
      <c r="B3" s="66">
        <f>DATE(YEAR(A3),MONTH(A3),G3)</f>
        <v>44943</v>
      </c>
      <c r="C3" s="63">
        <v>1</v>
      </c>
      <c r="D3" s="66">
        <v>44958</v>
      </c>
      <c r="E3" s="66">
        <v>44927</v>
      </c>
      <c r="F3" s="59"/>
      <c r="G3" s="59">
        <v>17</v>
      </c>
      <c r="H3" s="59">
        <v>0</v>
      </c>
      <c r="I3" s="59"/>
      <c r="J3" s="59"/>
      <c r="K3" s="59"/>
      <c r="L3" s="59"/>
      <c r="M3" s="59"/>
      <c r="N3" s="59"/>
      <c r="O3" s="59"/>
      <c r="P3" s="11"/>
      <c r="V3" s="1">
        <v>1</v>
      </c>
      <c r="W3" s="1">
        <v>1</v>
      </c>
    </row>
    <row r="4" spans="1:28" ht="21.95" customHeight="1" x14ac:dyDescent="0.2">
      <c r="A4" s="63" t="s">
        <v>17</v>
      </c>
      <c r="B4" s="63">
        <v>486</v>
      </c>
      <c r="C4" s="67" t="str">
        <f>P15</f>
        <v>92000000000000000130</v>
      </c>
      <c r="D4" s="68"/>
      <c r="E4" s="68"/>
      <c r="F4" s="2"/>
      <c r="G4" s="99" t="str">
        <f>$B$1</f>
        <v xml:space="preserve">  МАОУ "Средняя  общеобразовательная  школа № 3"  </v>
      </c>
      <c r="H4" s="100"/>
      <c r="I4" s="100"/>
      <c r="J4" s="100"/>
      <c r="K4" s="100"/>
      <c r="L4" s="100"/>
      <c r="M4" s="101" t="str">
        <f>CONCATENATE("КБК ",C4)</f>
        <v>КБК 92000000000000000130</v>
      </c>
      <c r="N4" s="101"/>
      <c r="O4" s="101"/>
      <c r="Q4" s="11"/>
      <c r="R4" s="19"/>
      <c r="S4" s="20"/>
      <c r="T4" s="20"/>
      <c r="U4" s="20"/>
      <c r="V4" s="20"/>
      <c r="W4" s="21"/>
      <c r="X4" s="22"/>
      <c r="Y4" s="20"/>
      <c r="Z4" s="20"/>
      <c r="AA4" s="11"/>
      <c r="AB4" s="11"/>
    </row>
    <row r="5" spans="1:28" ht="9.75" customHeight="1" x14ac:dyDescent="0.2">
      <c r="A5" s="68" t="s">
        <v>18</v>
      </c>
      <c r="B5" s="68" t="s">
        <v>19</v>
      </c>
      <c r="C5" s="69" t="s">
        <v>19</v>
      </c>
      <c r="D5" s="68"/>
      <c r="E5" s="68"/>
      <c r="F5" s="2" t="s">
        <v>0</v>
      </c>
      <c r="G5" s="50" t="str">
        <f>CONCATENATE("ИНН ",$F$1)</f>
        <v>ИНН 6606011516</v>
      </c>
      <c r="H5" s="10"/>
      <c r="I5" s="51" t="str">
        <f>CONCATENATE("Р/счет ",$A$2)</f>
        <v>Р/счет 40703810402970000061</v>
      </c>
      <c r="J5" s="10"/>
      <c r="K5" s="10"/>
      <c r="L5" s="51" t="str">
        <f>CONCATENATE("     Kор/счет ",$F$2)</f>
        <v xml:space="preserve">     Kор/счет 30101810745250000659</v>
      </c>
      <c r="M5" s="10"/>
      <c r="N5" s="10"/>
      <c r="O5" s="10"/>
      <c r="Q5" s="11"/>
      <c r="R5" s="19"/>
      <c r="S5" s="20"/>
      <c r="T5" s="20"/>
      <c r="U5" s="20"/>
      <c r="V5" s="20"/>
      <c r="W5" s="20"/>
      <c r="X5" s="20"/>
      <c r="Y5" s="20"/>
      <c r="Z5" s="20"/>
      <c r="AA5" s="11"/>
      <c r="AB5" s="11"/>
    </row>
    <row r="6" spans="1:28" ht="9.75" customHeight="1" x14ac:dyDescent="0.2">
      <c r="A6" s="69"/>
      <c r="B6" s="69"/>
      <c r="C6" s="69"/>
      <c r="D6" s="68"/>
      <c r="E6" s="68"/>
      <c r="F6" s="2"/>
      <c r="G6" s="50" t="str">
        <f>CONCATENATE($E$2," БИК ",$B$2)</f>
        <v>ПАО "МОСКОВСКИЙ КРЕДИТНЫЙ БАНК" БИК 044525659</v>
      </c>
      <c r="H6" s="10"/>
      <c r="I6" s="10"/>
      <c r="J6" s="51"/>
      <c r="K6" s="10"/>
      <c r="L6" s="51"/>
      <c r="M6" s="51" t="str">
        <f>CONCATENATE("ОКТМО ",$C$1)</f>
        <v xml:space="preserve">ОКТМО </v>
      </c>
      <c r="N6" s="51"/>
      <c r="O6" s="10"/>
      <c r="Q6" s="11"/>
      <c r="R6" s="19"/>
      <c r="S6" s="20"/>
      <c r="T6" s="20"/>
      <c r="U6" s="20"/>
      <c r="V6" s="20"/>
      <c r="W6" s="24"/>
      <c r="X6" s="25"/>
      <c r="Y6" s="24"/>
      <c r="Z6" s="20"/>
      <c r="AA6" s="11"/>
      <c r="AB6" s="11"/>
    </row>
    <row r="7" spans="1:28" ht="3.75" hidden="1" customHeight="1" x14ac:dyDescent="0.2">
      <c r="A7" s="68"/>
      <c r="B7" s="68"/>
      <c r="C7" s="68"/>
      <c r="D7" s="68"/>
      <c r="E7" s="68"/>
      <c r="F7" s="2"/>
      <c r="G7" s="7"/>
      <c r="H7" s="10"/>
      <c r="I7" s="10"/>
      <c r="J7" s="10"/>
      <c r="K7" s="10"/>
      <c r="L7" s="10"/>
      <c r="M7" s="51"/>
      <c r="N7" s="51"/>
      <c r="O7" s="10"/>
      <c r="Q7" s="11"/>
      <c r="R7" s="11"/>
      <c r="S7" s="26"/>
      <c r="T7" s="26"/>
      <c r="U7" s="26"/>
      <c r="V7" s="26"/>
      <c r="W7" s="26"/>
      <c r="X7" s="25"/>
      <c r="Y7" s="24"/>
      <c r="Z7" s="26"/>
      <c r="AA7" s="11"/>
      <c r="AB7" s="11"/>
    </row>
    <row r="8" spans="1:28" ht="9.75" customHeight="1" x14ac:dyDescent="0.2">
      <c r="A8" s="68" t="str">
        <f>Q15</f>
        <v>Попова А.А.</v>
      </c>
      <c r="B8" s="68"/>
      <c r="C8" s="68"/>
      <c r="D8" s="68"/>
      <c r="E8" s="68"/>
      <c r="F8" s="76"/>
      <c r="G8" s="81"/>
      <c r="H8" s="82"/>
      <c r="I8" s="82"/>
      <c r="J8" s="10"/>
      <c r="K8" s="10"/>
      <c r="L8" s="10"/>
      <c r="M8" s="51" t="str">
        <f>CONCATENATE("КПП ",$G$1)</f>
        <v>КПП 668601001</v>
      </c>
      <c r="N8" s="51"/>
      <c r="O8" s="10"/>
      <c r="Q8" s="11"/>
      <c r="R8" s="27"/>
      <c r="S8" s="28"/>
      <c r="T8" s="28"/>
      <c r="U8" s="28"/>
      <c r="V8" s="28"/>
      <c r="W8" s="28"/>
      <c r="X8" s="25"/>
      <c r="Y8" s="24"/>
      <c r="Z8" s="28"/>
      <c r="AA8" s="11"/>
      <c r="AB8" s="11"/>
    </row>
    <row r="9" spans="1:28" ht="9.75" customHeight="1" x14ac:dyDescent="0.2">
      <c r="A9" s="68" t="str">
        <f>R15</f>
        <v xml:space="preserve">Попова Виолетта </v>
      </c>
      <c r="B9" s="68"/>
      <c r="C9" s="68"/>
      <c r="D9" s="68"/>
      <c r="E9" s="68"/>
      <c r="F9" s="76"/>
      <c r="G9" s="83" t="s">
        <v>28</v>
      </c>
      <c r="H9" s="82"/>
      <c r="I9" s="82"/>
      <c r="J9" s="10"/>
      <c r="K9" s="10"/>
      <c r="L9" s="12"/>
      <c r="M9" s="10"/>
      <c r="N9" s="10"/>
      <c r="O9" s="10"/>
      <c r="Q9" s="11"/>
      <c r="R9" s="27"/>
      <c r="S9" s="28"/>
      <c r="T9" s="28"/>
      <c r="U9" s="28"/>
      <c r="V9" s="28"/>
      <c r="W9" s="28"/>
      <c r="X9" s="28"/>
      <c r="Y9" s="28"/>
      <c r="Z9" s="28"/>
      <c r="AA9" s="11"/>
      <c r="AB9" s="11"/>
    </row>
    <row r="10" spans="1:28" ht="4.5" hidden="1" customHeight="1" x14ac:dyDescent="0.2">
      <c r="A10" s="68"/>
      <c r="B10" s="68"/>
      <c r="C10" s="68"/>
      <c r="D10" s="68"/>
      <c r="E10" s="68"/>
      <c r="F10" s="2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ht="13.5" customHeight="1" x14ac:dyDescent="0.2">
      <c r="A11" s="68">
        <f>$H$1</f>
        <v>3</v>
      </c>
      <c r="B11" s="68"/>
      <c r="C11" s="68"/>
      <c r="D11" s="68"/>
      <c r="E11" s="70"/>
      <c r="F11" s="2"/>
      <c r="G11" s="7" t="s">
        <v>7</v>
      </c>
      <c r="H11" s="49"/>
      <c r="I11" s="79" t="s">
        <v>29</v>
      </c>
      <c r="J11" s="80"/>
      <c r="K11" s="80"/>
      <c r="M11" s="97" t="s">
        <v>25</v>
      </c>
      <c r="N11" s="97"/>
      <c r="O11" s="98"/>
      <c r="Q11" s="11"/>
      <c r="R11" s="27"/>
      <c r="S11" s="27"/>
      <c r="T11" s="27"/>
      <c r="U11" s="27"/>
      <c r="V11" s="27"/>
      <c r="W11" s="11"/>
      <c r="X11" s="11"/>
      <c r="Y11" s="29"/>
      <c r="Z11" s="30"/>
      <c r="AA11" s="11"/>
      <c r="AB11" s="11"/>
    </row>
    <row r="12" spans="1:28" ht="5.0999999999999996" customHeight="1" x14ac:dyDescent="0.2">
      <c r="A12" s="68" t="str">
        <f>RIGHT(CONCATENATE("00",A11),3)</f>
        <v>003</v>
      </c>
      <c r="B12" s="68" t="str">
        <f>RIGHT(CONCATENATE("000",T15),4)</f>
        <v>1286</v>
      </c>
      <c r="C12" s="68"/>
      <c r="D12" s="68"/>
      <c r="E12" s="68"/>
      <c r="F12" s="2"/>
      <c r="G12" s="7"/>
      <c r="H12" s="7"/>
      <c r="I12" s="7"/>
      <c r="J12" s="7"/>
      <c r="K12" s="7"/>
      <c r="Q12" s="11"/>
      <c r="R12" s="27"/>
      <c r="S12" s="27"/>
      <c r="T12" s="27"/>
      <c r="U12" s="27"/>
      <c r="V12" s="27"/>
      <c r="W12" s="11"/>
      <c r="X12" s="11"/>
      <c r="Y12" s="11"/>
      <c r="Z12" s="11"/>
      <c r="AA12" s="11"/>
      <c r="AB12" s="11"/>
    </row>
    <row r="13" spans="1:28" ht="20.100000000000001" customHeight="1" x14ac:dyDescent="0.2">
      <c r="A13" s="71">
        <f>SUM(MID(A12,1,1)*3,MID(A12,2,1)*5,MID(A12,3,1)*7,9,MID(B12,1,1)*3,MID(B12,2,1)*5,MID(B12,3,1)*7,MID(B12,4,1)*9)</f>
        <v>153</v>
      </c>
      <c r="B13" s="68">
        <f>SUM(MID(A12,1,1),3,MID(A12,2,1),5,MID(A12,3,1),7,10,MID(B12,1,1),3,MID(B12,2,1),5,MID(B12,3,1),7,MID(B12,4,1),9)</f>
        <v>69</v>
      </c>
      <c r="C13" s="68" t="str">
        <f>CONCATENATE(A12,"1",B12,RIGHT(A13,1),RIGHT(B13,1))</f>
        <v>0031128639</v>
      </c>
      <c r="D13" s="68"/>
      <c r="E13" s="68"/>
      <c r="F13" s="2"/>
      <c r="G13" s="91" t="s">
        <v>6</v>
      </c>
      <c r="H13" s="95" t="s">
        <v>1</v>
      </c>
      <c r="I13" s="17" t="s">
        <v>8</v>
      </c>
      <c r="J13" s="95"/>
      <c r="K13" s="95"/>
      <c r="L13" s="95"/>
      <c r="M13" s="17"/>
      <c r="N13" s="95" t="s">
        <v>27</v>
      </c>
      <c r="O13" s="95" t="s">
        <v>2</v>
      </c>
      <c r="Q13" s="11"/>
      <c r="R13" s="31"/>
      <c r="S13" s="31"/>
      <c r="T13" s="31"/>
      <c r="U13" s="31"/>
      <c r="V13" s="31"/>
      <c r="W13" s="31"/>
      <c r="X13" s="31"/>
      <c r="Y13" s="31"/>
      <c r="Z13" s="31"/>
      <c r="AA13" s="11"/>
      <c r="AB13" s="11"/>
    </row>
    <row r="14" spans="1:28" ht="9.75" customHeight="1" x14ac:dyDescent="0.2">
      <c r="A14" s="68"/>
      <c r="B14" s="68"/>
      <c r="C14" s="68"/>
      <c r="D14" s="68"/>
      <c r="E14" s="68"/>
      <c r="F14" s="2"/>
      <c r="G14" s="92"/>
      <c r="H14" s="96"/>
      <c r="I14" s="18"/>
      <c r="J14" s="96"/>
      <c r="K14" s="96"/>
      <c r="L14" s="96"/>
      <c r="M14" s="18"/>
      <c r="N14" s="96"/>
      <c r="O14" s="96"/>
      <c r="Q14" s="11"/>
      <c r="R14" s="31"/>
      <c r="S14" s="31"/>
      <c r="T14" s="31"/>
      <c r="U14" s="31"/>
      <c r="V14" s="31"/>
      <c r="W14" s="31"/>
      <c r="X14" s="31"/>
      <c r="Y14" s="31"/>
      <c r="Z14" s="31"/>
      <c r="AA14" s="11"/>
      <c r="AB14" s="11"/>
    </row>
    <row r="15" spans="1:28" x14ac:dyDescent="0.2">
      <c r="A15" s="68"/>
      <c r="B15" s="68"/>
      <c r="C15" s="68" t="str">
        <f>CONCATENATE("DP0",C13,RIGHT(CONCATENATE("000000",ABS(INT(N18))),6),C18)</f>
        <v>DP0003112863900039740</v>
      </c>
      <c r="D15" s="68"/>
      <c r="E15" s="68"/>
      <c r="F15" s="2"/>
      <c r="G15" s="84" t="str">
        <f>$D$1</f>
        <v xml:space="preserve">  МАОУ "СОШ № 3"  </v>
      </c>
      <c r="H15" s="60" t="s">
        <v>31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397.4</v>
      </c>
      <c r="O15" s="57">
        <f>N15</f>
        <v>397.4</v>
      </c>
      <c r="P15" s="15" t="s">
        <v>20</v>
      </c>
      <c r="Q15" s="9" t="s">
        <v>21</v>
      </c>
      <c r="R15" s="9" t="s">
        <v>22</v>
      </c>
      <c r="S15" s="9" t="s">
        <v>23</v>
      </c>
      <c r="T15" s="9">
        <v>1286</v>
      </c>
      <c r="U15" s="7">
        <v>486</v>
      </c>
      <c r="X15" s="1" t="s">
        <v>17</v>
      </c>
      <c r="Y15" s="73"/>
      <c r="Z15" s="26"/>
      <c r="AA15" s="11"/>
      <c r="AB15" s="11"/>
    </row>
    <row r="16" spans="1:28" ht="11.25" hidden="1" customHeight="1" x14ac:dyDescent="0.2">
      <c r="A16" s="68"/>
      <c r="B16" s="68"/>
      <c r="C16" s="68"/>
      <c r="D16" s="68"/>
      <c r="E16" s="68"/>
      <c r="F16" s="2"/>
      <c r="G16" s="85"/>
      <c r="H16" s="62"/>
      <c r="I16" s="57"/>
      <c r="J16" s="57"/>
      <c r="K16" s="57"/>
      <c r="L16" s="57"/>
      <c r="M16" s="57"/>
      <c r="N16" s="57"/>
      <c r="O16" s="57"/>
      <c r="Q16" s="11"/>
      <c r="R16" s="11"/>
      <c r="S16" s="32"/>
      <c r="T16" s="33"/>
      <c r="U16" s="33"/>
      <c r="V16" s="33"/>
      <c r="W16" s="33"/>
      <c r="X16" s="33"/>
      <c r="Y16" s="33"/>
      <c r="Z16" s="33"/>
      <c r="AA16" s="11"/>
      <c r="AB16" s="11"/>
    </row>
    <row r="17" spans="1:28" ht="3" customHeight="1" x14ac:dyDescent="0.2">
      <c r="A17" s="68"/>
      <c r="B17" s="68"/>
      <c r="C17" s="68"/>
      <c r="D17" s="68"/>
      <c r="E17" s="68"/>
      <c r="F17" s="2"/>
      <c r="G17" s="16"/>
      <c r="H17" s="61"/>
      <c r="I17" s="7"/>
      <c r="J17" s="7"/>
      <c r="K17" s="7"/>
      <c r="L17" s="7"/>
      <c r="M17" s="7"/>
      <c r="N17" s="7"/>
      <c r="O17" s="7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ht="12.95" customHeight="1" x14ac:dyDescent="0.25">
      <c r="A18" s="68">
        <f>ROUND(100*N18,2)-100*INT(N18)</f>
        <v>40</v>
      </c>
      <c r="B18" s="68"/>
      <c r="C18" s="68">
        <f>IF(A18&gt;9,A18,CONCATENATE("0",A18))</f>
        <v>40</v>
      </c>
      <c r="D18" s="68"/>
      <c r="E18" s="68"/>
      <c r="F18" s="2"/>
      <c r="G18" s="93"/>
      <c r="H18" s="94"/>
      <c r="I18" s="74"/>
      <c r="L18" s="56" t="s">
        <v>3</v>
      </c>
      <c r="M18" s="56"/>
      <c r="N18" s="86">
        <f>N15</f>
        <v>397.4</v>
      </c>
      <c r="O18" s="87"/>
      <c r="Q18" s="11"/>
      <c r="R18" s="11"/>
      <c r="S18" s="34"/>
      <c r="T18" s="11"/>
      <c r="U18" s="11"/>
      <c r="V18" s="11"/>
      <c r="W18" s="11"/>
      <c r="X18" s="11"/>
      <c r="Y18" s="35"/>
      <c r="Z18" s="36"/>
      <c r="AA18" s="11"/>
      <c r="AB18" s="11"/>
    </row>
    <row r="19" spans="1:28" ht="3" customHeight="1" x14ac:dyDescent="0.2">
      <c r="A19" s="68"/>
      <c r="B19" s="68"/>
      <c r="C19" s="68"/>
      <c r="D19" s="68"/>
      <c r="E19" s="68"/>
      <c r="F19" s="2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ht="12.95" customHeight="1" x14ac:dyDescent="0.25">
      <c r="A20" s="68"/>
      <c r="B20" s="68"/>
      <c r="C20" s="68"/>
      <c r="D20" s="68"/>
      <c r="E20" s="68"/>
      <c r="F20" s="2"/>
      <c r="G20" s="75"/>
      <c r="H20" s="38"/>
      <c r="I20" s="37"/>
      <c r="L20" s="1" t="s">
        <v>4</v>
      </c>
      <c r="N20" s="13"/>
      <c r="O20" s="14"/>
      <c r="Q20" s="11"/>
      <c r="R20" s="39"/>
      <c r="S20" s="40"/>
      <c r="T20" s="11"/>
      <c r="U20" s="11"/>
      <c r="V20" s="11"/>
      <c r="W20" s="11"/>
      <c r="X20" s="11"/>
      <c r="Y20" s="41"/>
      <c r="Z20" s="41"/>
      <c r="AA20" s="11"/>
      <c r="AB20" s="11"/>
    </row>
    <row r="21" spans="1:28" ht="6" customHeight="1" x14ac:dyDescent="0.2">
      <c r="A21" s="68"/>
      <c r="B21" s="68"/>
      <c r="C21" s="68"/>
      <c r="D21" s="68"/>
      <c r="E21" s="68"/>
      <c r="F21" s="3"/>
      <c r="G21" s="4"/>
      <c r="H21" s="8"/>
      <c r="I21" s="8"/>
      <c r="J21" s="8"/>
      <c r="K21" s="8"/>
      <c r="L21" s="8"/>
      <c r="M21" s="8"/>
      <c r="N21" s="8"/>
      <c r="O21" s="8"/>
      <c r="Q21" s="11"/>
      <c r="R21" s="11"/>
      <c r="S21" s="27"/>
      <c r="T21" s="27"/>
      <c r="U21" s="27"/>
      <c r="V21" s="27"/>
      <c r="W21" s="27"/>
      <c r="X21" s="27"/>
      <c r="Y21" s="27"/>
      <c r="Z21" s="27"/>
      <c r="AA21" s="11"/>
      <c r="AB21" s="11"/>
    </row>
    <row r="22" spans="1:28" ht="3.75" customHeight="1" x14ac:dyDescent="0.2">
      <c r="A22" s="68"/>
      <c r="B22" s="68"/>
      <c r="C22" s="68"/>
      <c r="D22" s="68"/>
      <c r="E22" s="68"/>
      <c r="F22" s="5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ht="21.95" customHeight="1" x14ac:dyDescent="0.2">
      <c r="A23" s="68"/>
      <c r="B23" s="68"/>
      <c r="C23" s="68"/>
      <c r="D23" s="68"/>
      <c r="E23" s="68"/>
      <c r="F23" s="2"/>
      <c r="G23" s="88" t="str">
        <f>G4</f>
        <v xml:space="preserve">  МАОУ "Средняя  общеобразовательная  школа № 3"  </v>
      </c>
      <c r="H23" s="89"/>
      <c r="I23" s="89"/>
      <c r="J23" s="89"/>
      <c r="K23" s="89"/>
      <c r="L23" s="89"/>
      <c r="M23" s="90" t="str">
        <f>M4</f>
        <v>КБК 92000000000000000130</v>
      </c>
      <c r="N23" s="90"/>
      <c r="O23" s="90"/>
      <c r="Q23" s="11"/>
      <c r="R23" s="39"/>
      <c r="S23" s="20"/>
      <c r="T23" s="20"/>
      <c r="U23" s="20"/>
      <c r="V23" s="20"/>
      <c r="W23" s="42"/>
      <c r="X23" s="28"/>
      <c r="Y23" s="20"/>
      <c r="Z23" s="20"/>
      <c r="AA23" s="11"/>
      <c r="AB23" s="11"/>
    </row>
    <row r="24" spans="1:28" ht="9.75" customHeight="1" x14ac:dyDescent="0.2">
      <c r="F24" s="2" t="s">
        <v>5</v>
      </c>
      <c r="G24" s="54" t="str">
        <f>G5</f>
        <v>ИНН 6606011516</v>
      </c>
      <c r="H24" s="43"/>
      <c r="I24" s="23" t="str">
        <f>I5</f>
        <v>Р/счет 40703810402970000061</v>
      </c>
      <c r="J24" s="43"/>
      <c r="K24" s="43"/>
      <c r="L24" s="23" t="str">
        <f>L5</f>
        <v xml:space="preserve">     Kор/счет 30101810745250000659</v>
      </c>
      <c r="M24" s="43"/>
      <c r="N24" s="43"/>
      <c r="O24" s="43"/>
      <c r="Q24" s="11"/>
      <c r="R24" s="39"/>
      <c r="S24" s="20"/>
      <c r="T24" s="20"/>
      <c r="U24" s="20"/>
      <c r="V24" s="20"/>
      <c r="W24" s="20"/>
      <c r="X24" s="20"/>
      <c r="Y24" s="20"/>
      <c r="Z24" s="20"/>
      <c r="AA24" s="11"/>
      <c r="AB24" s="11"/>
    </row>
    <row r="25" spans="1:28" ht="9.75" customHeight="1" x14ac:dyDescent="0.2">
      <c r="F25" s="2"/>
      <c r="G25" s="52" t="str">
        <f>G6</f>
        <v>ПАО "МОСКОВСКИЙ КРЕДИТНЫЙ БАНК" БИК 044525659</v>
      </c>
      <c r="H25" s="43"/>
      <c r="I25" s="43"/>
      <c r="J25" s="23"/>
      <c r="K25" s="43"/>
      <c r="L25" s="23"/>
      <c r="M25" s="23" t="str">
        <f>M6</f>
        <v xml:space="preserve">ОКТМО </v>
      </c>
      <c r="N25" s="43"/>
      <c r="O25" s="43"/>
      <c r="Q25" s="11"/>
      <c r="R25" s="39"/>
      <c r="S25" s="20"/>
      <c r="T25" s="20"/>
      <c r="U25" s="20"/>
      <c r="V25" s="20"/>
      <c r="W25" s="24"/>
      <c r="X25" s="25"/>
      <c r="Y25" s="20"/>
      <c r="Z25" s="20"/>
      <c r="AA25" s="11"/>
      <c r="AB25" s="11"/>
    </row>
    <row r="26" spans="1:28" ht="3.75" hidden="1" customHeight="1" x14ac:dyDescent="0.2">
      <c r="F26" s="2"/>
      <c r="G26" s="53"/>
      <c r="H26" s="43"/>
      <c r="I26" s="43"/>
      <c r="J26" s="43"/>
      <c r="K26" s="43"/>
      <c r="L26" s="43"/>
      <c r="M26" s="23"/>
      <c r="N26" s="43"/>
      <c r="O26" s="43"/>
      <c r="Q26" s="11"/>
      <c r="R26" s="11"/>
      <c r="S26" s="26"/>
      <c r="T26" s="26"/>
      <c r="U26" s="26"/>
      <c r="V26" s="26"/>
      <c r="W26" s="44"/>
      <c r="X26" s="45"/>
      <c r="Y26" s="26"/>
      <c r="Z26" s="26"/>
      <c r="AA26" s="11"/>
      <c r="AB26" s="11"/>
    </row>
    <row r="27" spans="1:28" ht="9.75" customHeight="1" x14ac:dyDescent="0.2">
      <c r="F27" s="2"/>
      <c r="G27" s="81"/>
      <c r="H27" s="82"/>
      <c r="I27" s="82"/>
      <c r="J27" s="10"/>
      <c r="K27" s="10"/>
      <c r="L27" s="10"/>
      <c r="M27" s="51" t="str">
        <f>CONCATENATE("КПП ",$G$1)</f>
        <v>КПП 668601001</v>
      </c>
      <c r="N27" s="51"/>
      <c r="O27" s="10"/>
      <c r="Q27" s="11"/>
      <c r="R27" s="27"/>
      <c r="S27" s="28"/>
      <c r="T27" s="28"/>
      <c r="U27" s="28"/>
      <c r="V27" s="28"/>
      <c r="W27" s="44"/>
      <c r="X27" s="25"/>
      <c r="Y27" s="28"/>
      <c r="Z27" s="28"/>
      <c r="AA27" s="11"/>
      <c r="AB27" s="11"/>
    </row>
    <row r="28" spans="1:28" ht="9.75" customHeight="1" x14ac:dyDescent="0.2">
      <c r="F28" s="2"/>
      <c r="G28" s="83" t="s">
        <v>28</v>
      </c>
      <c r="H28" s="82"/>
      <c r="I28" s="82"/>
      <c r="J28" s="10"/>
      <c r="K28" s="10"/>
      <c r="L28" s="12"/>
      <c r="M28" s="10"/>
      <c r="N28" s="10"/>
      <c r="O28" s="10"/>
      <c r="Q28" s="11"/>
      <c r="R28" s="27"/>
      <c r="S28" s="28"/>
      <c r="T28" s="28"/>
      <c r="U28" s="28"/>
      <c r="V28" s="28"/>
      <c r="W28" s="28"/>
      <c r="X28" s="28"/>
      <c r="Y28" s="28"/>
      <c r="Z28" s="28"/>
      <c r="AA28" s="11"/>
      <c r="AB28" s="11"/>
    </row>
    <row r="29" spans="1:28" ht="3.75" hidden="1" customHeight="1" x14ac:dyDescent="0.2">
      <c r="F29" s="2"/>
      <c r="G29" s="77" t="s">
        <v>26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 ht="13.5" customHeight="1" x14ac:dyDescent="0.2">
      <c r="A30" s="65" t="s">
        <v>24</v>
      </c>
      <c r="F30" s="2"/>
      <c r="G30" s="7" t="s">
        <v>7</v>
      </c>
      <c r="H30" s="49"/>
      <c r="I30" s="79" t="s">
        <v>29</v>
      </c>
      <c r="J30" s="80"/>
      <c r="K30" s="80"/>
      <c r="M30" s="97" t="s">
        <v>25</v>
      </c>
      <c r="N30" s="97"/>
      <c r="O30" s="98"/>
      <c r="Q30" s="11"/>
      <c r="R30" s="27"/>
      <c r="S30" s="27"/>
      <c r="T30" s="27"/>
      <c r="U30" s="27"/>
      <c r="V30" s="27"/>
      <c r="W30" s="11"/>
      <c r="X30" s="11"/>
      <c r="Y30" s="29"/>
      <c r="Z30" s="30"/>
      <c r="AA30" s="11"/>
      <c r="AB30" s="11"/>
    </row>
    <row r="31" spans="1:28" ht="5.0999999999999996" customHeight="1" x14ac:dyDescent="0.2">
      <c r="F31" s="2"/>
      <c r="G31" s="7"/>
      <c r="H31" s="7"/>
      <c r="I31" s="7"/>
      <c r="J31" s="7"/>
      <c r="K31" s="7"/>
      <c r="Q31" s="11"/>
      <c r="R31" s="27"/>
      <c r="S31" s="27"/>
      <c r="T31" s="27"/>
      <c r="U31" s="27"/>
      <c r="V31" s="27"/>
      <c r="W31" s="11"/>
      <c r="X31" s="11"/>
      <c r="Y31" s="11"/>
      <c r="Z31" s="11"/>
      <c r="AA31" s="11"/>
      <c r="AB31" s="11"/>
    </row>
    <row r="32" spans="1:28" ht="20.100000000000001" customHeight="1" x14ac:dyDescent="0.2">
      <c r="F32" s="2"/>
      <c r="G32" s="91" t="s">
        <v>6</v>
      </c>
      <c r="H32" s="95" t="s">
        <v>1</v>
      </c>
      <c r="I32" s="17" t="s">
        <v>8</v>
      </c>
      <c r="J32" s="95"/>
      <c r="K32" s="95"/>
      <c r="L32" s="95"/>
      <c r="M32" s="17"/>
      <c r="N32" s="95" t="s">
        <v>27</v>
      </c>
      <c r="O32" s="95" t="s">
        <v>2</v>
      </c>
      <c r="Q32" s="11"/>
      <c r="R32" s="31"/>
      <c r="S32" s="31"/>
      <c r="T32" s="31"/>
      <c r="U32" s="31"/>
      <c r="V32" s="31"/>
      <c r="W32" s="31"/>
      <c r="X32" s="31"/>
      <c r="Y32" s="31"/>
      <c r="Z32" s="31"/>
      <c r="AA32" s="11"/>
      <c r="AB32" s="11"/>
    </row>
    <row r="33" spans="1:28" ht="10.5" customHeight="1" x14ac:dyDescent="0.2">
      <c r="F33" s="2"/>
      <c r="G33" s="92"/>
      <c r="H33" s="96"/>
      <c r="I33" s="18"/>
      <c r="J33" s="96"/>
      <c r="K33" s="96"/>
      <c r="L33" s="96"/>
      <c r="M33" s="18"/>
      <c r="N33" s="96"/>
      <c r="O33" s="96"/>
      <c r="Q33" s="11"/>
      <c r="R33" s="31"/>
      <c r="S33" s="31"/>
      <c r="T33" s="31"/>
      <c r="U33" s="31"/>
      <c r="V33" s="31"/>
      <c r="W33" s="31"/>
      <c r="X33" s="31"/>
      <c r="Y33" s="31"/>
      <c r="Z33" s="31"/>
      <c r="AA33" s="11"/>
      <c r="AB33" s="11"/>
    </row>
    <row r="34" spans="1:28" x14ac:dyDescent="0.2">
      <c r="F34" s="2"/>
      <c r="G34" s="84" t="str">
        <f>$D$1</f>
        <v xml:space="preserve">  МАОУ "СОШ № 3"  </v>
      </c>
      <c r="H34" s="60" t="s">
        <v>30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397.4</v>
      </c>
      <c r="O34" s="57">
        <f>N34</f>
        <v>397.4</v>
      </c>
      <c r="P34" s="58"/>
      <c r="Q34" s="32"/>
      <c r="R34" s="32"/>
      <c r="S34" s="32"/>
      <c r="T34" s="32"/>
      <c r="U34" s="32"/>
      <c r="V34" s="32"/>
      <c r="W34" s="33"/>
      <c r="X34" s="33"/>
      <c r="Y34" s="33"/>
      <c r="Z34" s="33"/>
      <c r="AA34" s="11"/>
      <c r="AB34" s="11"/>
    </row>
    <row r="35" spans="1:28" ht="21.75" hidden="1" customHeight="1" x14ac:dyDescent="0.2">
      <c r="F35" s="2"/>
      <c r="G35" s="85"/>
      <c r="H35" s="62"/>
      <c r="I35" s="57"/>
      <c r="J35" s="57"/>
      <c r="K35" s="57"/>
      <c r="L35" s="57"/>
      <c r="M35" s="57"/>
      <c r="N35" s="57"/>
      <c r="O35" s="57"/>
      <c r="Q35" s="11"/>
      <c r="R35" s="11"/>
      <c r="S35" s="32"/>
      <c r="T35" s="33"/>
      <c r="U35" s="33"/>
      <c r="V35" s="33"/>
      <c r="W35" s="33"/>
      <c r="X35" s="33"/>
      <c r="Y35" s="33"/>
      <c r="Z35" s="33"/>
      <c r="AA35" s="11"/>
      <c r="AB35" s="11"/>
    </row>
    <row r="36" spans="1:28" ht="3" customHeight="1" x14ac:dyDescent="0.2">
      <c r="F36" s="11"/>
      <c r="G36" s="16"/>
      <c r="H36" s="61"/>
      <c r="I36" s="7"/>
      <c r="J36" s="7"/>
      <c r="K36" s="7"/>
      <c r="L36" s="7"/>
      <c r="M36" s="7"/>
      <c r="N36" s="7"/>
      <c r="O36" s="7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1:28" ht="16.5" customHeight="1" x14ac:dyDescent="0.25">
      <c r="F37" s="11"/>
      <c r="G37" s="93"/>
      <c r="H37" s="94"/>
      <c r="I37" s="74"/>
      <c r="L37" s="56" t="s">
        <v>3</v>
      </c>
      <c r="M37" s="56"/>
      <c r="N37" s="86">
        <f>N34</f>
        <v>397.4</v>
      </c>
      <c r="O37" s="87"/>
      <c r="Q37" s="11"/>
      <c r="R37" s="46"/>
      <c r="S37" s="11"/>
      <c r="T37" s="11"/>
      <c r="U37" s="11"/>
      <c r="V37" s="11"/>
      <c r="W37" s="11"/>
      <c r="X37" s="11"/>
      <c r="Y37" s="35"/>
      <c r="Z37" s="36"/>
      <c r="AA37" s="11"/>
      <c r="AB37" s="11"/>
    </row>
    <row r="38" spans="1:28" ht="11.85" customHeight="1" x14ac:dyDescent="0.2">
      <c r="F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1:28" ht="16.5" customHeight="1" x14ac:dyDescent="0.25">
      <c r="F39" s="11"/>
      <c r="G39" s="75"/>
      <c r="H39" s="38"/>
      <c r="I39" s="37"/>
      <c r="L39" s="1" t="s">
        <v>4</v>
      </c>
      <c r="N39" s="13"/>
      <c r="O39" s="14"/>
      <c r="Q39" s="11"/>
      <c r="R39" s="47"/>
      <c r="S39" s="47"/>
      <c r="T39" s="11"/>
      <c r="U39" s="11"/>
      <c r="V39" s="11"/>
      <c r="W39" s="11"/>
      <c r="X39" s="11"/>
      <c r="Y39" s="41"/>
      <c r="Z39" s="41"/>
      <c r="AA39" s="11"/>
      <c r="AB39" s="11"/>
    </row>
    <row r="40" spans="1:28" ht="10.15" customHeight="1" x14ac:dyDescent="0.25">
      <c r="F40" s="11"/>
      <c r="G40" s="75"/>
      <c r="H40" s="38"/>
      <c r="I40" s="37"/>
      <c r="N40" s="78"/>
      <c r="O40" s="78"/>
      <c r="Q40" s="11"/>
      <c r="R40" s="47"/>
      <c r="S40" s="47"/>
      <c r="T40" s="11"/>
      <c r="U40" s="11"/>
      <c r="V40" s="11"/>
      <c r="W40" s="11"/>
      <c r="X40" s="11"/>
      <c r="Y40" s="41"/>
      <c r="Z40" s="41"/>
      <c r="AA40" s="11"/>
      <c r="AB40" s="11"/>
    </row>
    <row r="41" spans="1:28" ht="6.95" customHeight="1" x14ac:dyDescent="0.2">
      <c r="F41" s="4"/>
      <c r="G41" s="6"/>
      <c r="H41" s="6"/>
      <c r="I41" s="4"/>
      <c r="J41" s="4"/>
      <c r="K41" s="4"/>
      <c r="L41" s="4"/>
      <c r="M41" s="4"/>
      <c r="N41" s="4"/>
      <c r="O41" s="4"/>
      <c r="Q41" s="11"/>
      <c r="R41" s="48"/>
      <c r="S41" s="48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ht="6.95" customHeight="1" x14ac:dyDescent="0.2">
      <c r="F42" s="11"/>
      <c r="G42" s="48"/>
      <c r="H42" s="48"/>
      <c r="I42" s="11"/>
      <c r="J42" s="11"/>
      <c r="K42" s="11"/>
      <c r="L42" s="11"/>
      <c r="M42" s="11"/>
      <c r="N42" s="11"/>
      <c r="O42" s="11"/>
      <c r="Q42" s="11"/>
      <c r="R42" s="48"/>
      <c r="S42" s="48"/>
      <c r="T42" s="11"/>
      <c r="U42" s="11"/>
      <c r="V42" s="11"/>
      <c r="W42" s="11"/>
      <c r="X42" s="11"/>
      <c r="Y42" s="11"/>
      <c r="Z42" s="11"/>
      <c r="AA42" s="11"/>
      <c r="AB42" s="11"/>
    </row>
    <row r="43" spans="1:28" s="55" customFormat="1" x14ac:dyDescent="0.2">
      <c r="A43" s="72"/>
      <c r="B43" s="72"/>
      <c r="C43" s="72"/>
      <c r="D43" s="72"/>
      <c r="E43" s="72"/>
    </row>
    <row r="44" spans="1:28" s="55" customFormat="1" x14ac:dyDescent="0.2">
      <c r="A44" s="72"/>
      <c r="B44" s="72"/>
      <c r="C44" s="72"/>
      <c r="D44" s="72"/>
      <c r="E44" s="72"/>
    </row>
  </sheetData>
  <mergeCells count="26">
    <mergeCell ref="G4:L4"/>
    <mergeCell ref="M4:O4"/>
    <mergeCell ref="G13:G14"/>
    <mergeCell ref="H13:H14"/>
    <mergeCell ref="J13:J14"/>
    <mergeCell ref="K13:K14"/>
    <mergeCell ref="L13:L14"/>
    <mergeCell ref="N13:N14"/>
    <mergeCell ref="O13:O14"/>
    <mergeCell ref="M11:O11"/>
    <mergeCell ref="G34:G35"/>
    <mergeCell ref="N37:O37"/>
    <mergeCell ref="G15:G16"/>
    <mergeCell ref="N18:O18"/>
    <mergeCell ref="G23:L23"/>
    <mergeCell ref="M23:O23"/>
    <mergeCell ref="G32:G33"/>
    <mergeCell ref="G18:H18"/>
    <mergeCell ref="G37:H37"/>
    <mergeCell ref="O32:O33"/>
    <mergeCell ref="H32:H33"/>
    <mergeCell ref="J32:J33"/>
    <mergeCell ref="K32:K33"/>
    <mergeCell ref="L32:L33"/>
    <mergeCell ref="N32:N33"/>
    <mergeCell ref="M30:O30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20%.</vt:lpstr>
    </vt:vector>
  </TitlesOfParts>
  <Company>mav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</dc:creator>
  <cp:lastModifiedBy>buh3</cp:lastModifiedBy>
  <cp:lastPrinted>2023-02-20T03:11:27Z</cp:lastPrinted>
  <dcterms:created xsi:type="dcterms:W3CDTF">2005-03-05T07:59:05Z</dcterms:created>
  <dcterms:modified xsi:type="dcterms:W3CDTF">2024-10-09T05:37:06Z</dcterms:modified>
</cp:coreProperties>
</file>